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ser Configuration" sheetId="1" r:id="rId4"/>
    <sheet state="visible" name="Conference Budget" sheetId="2" r:id="rId5"/>
    <sheet state="visible" name="Summary" sheetId="3" r:id="rId6"/>
  </sheets>
  <definedNames/>
  <calcPr/>
  <extLst>
    <ext uri="GoogleSheetsCustomDataVersion2">
      <go:sheetsCustomData xmlns:go="http://customooxmlschemas.google.com/" r:id="rId7" roundtripDataChecksum="pCbD50UNWaSss+6vztRdmvyBZZDA5wyaDawpQx/AhRo="/>
    </ext>
  </extLst>
</workbook>
</file>

<file path=xl/sharedStrings.xml><?xml version="1.0" encoding="utf-8"?>
<sst xmlns="http://schemas.openxmlformats.org/spreadsheetml/2006/main" count="122" uniqueCount="102">
  <si>
    <t>USER CONFIGURATION PAGE</t>
  </si>
  <si>
    <t>PLEASE ONLY EDIT GREEN FIELDS IN ALL WORKSHEETS !!!</t>
  </si>
  <si>
    <t>Currency Conversion Rate (LOCAL/US$)</t>
  </si>
  <si>
    <t>Local currency unit</t>
  </si>
  <si>
    <t>Local VAT percentage</t>
  </si>
  <si>
    <t>Conference title</t>
  </si>
  <si>
    <t>Conference number</t>
  </si>
  <si>
    <t>Chair(s)</t>
  </si>
  <si>
    <t>Location</t>
  </si>
  <si>
    <t>Dates</t>
  </si>
  <si>
    <t>Budget creator</t>
  </si>
  <si>
    <t>Budget version</t>
  </si>
  <si>
    <t>CONFERENCE BUDGET</t>
  </si>
  <si>
    <t>Edit the green fields only</t>
  </si>
  <si>
    <t>Number of conference days:</t>
  </si>
  <si>
    <r>
      <rPr>
        <rFont val="Calibri"/>
        <color rgb="FF000000"/>
        <sz val="11.0"/>
      </rPr>
      <t>Total attendees</t>
    </r>
    <r>
      <rPr>
        <rFont val="Calibri"/>
        <color rgb="FF000000"/>
        <sz val="10.0"/>
      </rPr>
      <t xml:space="preserve"> (incl committee)</t>
    </r>
  </si>
  <si>
    <t>EXPENSES</t>
  </si>
  <si>
    <t>INCOME</t>
  </si>
  <si>
    <t># of persons</t>
  </si>
  <si>
    <t>Fee per person  (U$)</t>
  </si>
  <si>
    <t>Sub Total  (U$)</t>
  </si>
  <si>
    <r>
      <rPr>
        <rFont val="Calibri"/>
        <b/>
        <color theme="1"/>
        <sz val="13.0"/>
      </rPr>
      <t>Fixed Costs</t>
    </r>
    <r>
      <rPr>
        <rFont val="Calibri"/>
        <b/>
        <color theme="1"/>
        <sz val="10.0"/>
      </rPr>
      <t xml:space="preserve">  </t>
    </r>
    <r>
      <rPr>
        <rFont val="Calibri"/>
        <b val="0"/>
        <color theme="1"/>
        <sz val="10.0"/>
      </rPr>
      <t>(total for all days)</t>
    </r>
  </si>
  <si>
    <t>Description</t>
  </si>
  <si>
    <t>Total cost (local)</t>
  </si>
  <si>
    <t>Total cost (U$)</t>
  </si>
  <si>
    <t>Member delegates</t>
  </si>
  <si>
    <t>Venue</t>
  </si>
  <si>
    <t xml:space="preserve">Main auditorium </t>
  </si>
  <si>
    <t>Student delegates</t>
  </si>
  <si>
    <t>Additional meeting rooms</t>
  </si>
  <si>
    <t>Additional meeting room</t>
  </si>
  <si>
    <t>Committee</t>
  </si>
  <si>
    <t>Demo rooms</t>
  </si>
  <si>
    <t>Rooms for demos</t>
  </si>
  <si>
    <t>Non-paying delegates</t>
  </si>
  <si>
    <t>Poster space</t>
  </si>
  <si>
    <t>Cost of rental of poster space and poster boards</t>
  </si>
  <si>
    <t>Authors</t>
  </si>
  <si>
    <t>Room treatment or decoration</t>
  </si>
  <si>
    <t>For auditorium and conference spaces</t>
  </si>
  <si>
    <t>Student authors</t>
  </si>
  <si>
    <t xml:space="preserve">Internet </t>
  </si>
  <si>
    <t>Internet connection</t>
  </si>
  <si>
    <t>Presenters (workshop, etc)</t>
  </si>
  <si>
    <t>Audio visual</t>
  </si>
  <si>
    <t>A/V systems for auditorium or demo rooms, including labor</t>
  </si>
  <si>
    <t>Sponsorship (tier 1)</t>
  </si>
  <si>
    <t>Mixer venue rental</t>
  </si>
  <si>
    <t>Sponsorship (tier 2)</t>
  </si>
  <si>
    <t xml:space="preserve">Mixer entertainment </t>
  </si>
  <si>
    <t>Band, etc.</t>
  </si>
  <si>
    <t>Sponsorship (tier 3)</t>
  </si>
  <si>
    <t>Local transport</t>
  </si>
  <si>
    <t>Buses, to and from the hotel morning, lunch and evening</t>
  </si>
  <si>
    <t>Sponsorship (tier 4)</t>
  </si>
  <si>
    <t>5% for inflation</t>
  </si>
  <si>
    <t>5% for Inflation</t>
  </si>
  <si>
    <t>Sponsorship (tier 5)</t>
  </si>
  <si>
    <t>Other</t>
  </si>
  <si>
    <t>Mixer sponsorship</t>
  </si>
  <si>
    <t>Total Fixed Expenses</t>
  </si>
  <si>
    <t>Mixer tickets</t>
  </si>
  <si>
    <t>Sponsor Mixer</t>
  </si>
  <si>
    <t>Variable Costs</t>
  </si>
  <si>
    <t>#  Units</t>
  </si>
  <si>
    <t>Cost per unit</t>
  </si>
  <si>
    <t>Total Income</t>
  </si>
  <si>
    <t>Committee hotel costs</t>
  </si>
  <si>
    <t>Hotel costs, incl. breakfast</t>
  </si>
  <si>
    <t>Lunch</t>
  </si>
  <si>
    <t>For all conference days</t>
  </si>
  <si>
    <t>Coffee breaks (2 per day)</t>
  </si>
  <si>
    <t>Mixer</t>
  </si>
  <si>
    <t>Food + wine</t>
  </si>
  <si>
    <t>Special speaker hotel</t>
  </si>
  <si>
    <t>Hotel, including breakfast</t>
  </si>
  <si>
    <t>Organization committee cost</t>
  </si>
  <si>
    <t>Visits to Conference venue, etc</t>
  </si>
  <si>
    <t>Badges</t>
  </si>
  <si>
    <t>For delegates, committee and crew</t>
  </si>
  <si>
    <t>Total Variable Expenses</t>
  </si>
  <si>
    <t>HQ costs</t>
  </si>
  <si>
    <t>Unit cost (local)</t>
  </si>
  <si>
    <t>Unit cost (US$)</t>
  </si>
  <si>
    <t>Graphic design + 
posters and flyers</t>
  </si>
  <si>
    <t>Rough estimate inc.
printing costs</t>
  </si>
  <si>
    <t>Total HQ Expenses</t>
  </si>
  <si>
    <t>Total Expenses</t>
  </si>
  <si>
    <t>CONFERENCE SUMMARY</t>
  </si>
  <si>
    <t>DO NOT EDIT THIS PAGE</t>
  </si>
  <si>
    <t>Chair</t>
  </si>
  <si>
    <t>Total delegates</t>
  </si>
  <si>
    <t>US$</t>
  </si>
  <si>
    <t>Fixed costs</t>
  </si>
  <si>
    <t>Variable costs</t>
  </si>
  <si>
    <t>Delegates</t>
  </si>
  <si>
    <t>Presenters</t>
  </si>
  <si>
    <t>Sponsorship</t>
  </si>
  <si>
    <r>
      <rPr>
        <rFont val="Calibri"/>
        <color theme="1"/>
        <sz val="11.0"/>
      </rPr>
      <t xml:space="preserve">Mixer </t>
    </r>
    <r>
      <rPr>
        <rFont val="Calibri"/>
        <color theme="1"/>
        <sz val="10.0"/>
      </rPr>
      <t>(incl sponsorship)</t>
    </r>
  </si>
  <si>
    <t>Total Income  US$</t>
  </si>
  <si>
    <t>Total Margin  US$</t>
  </si>
  <si>
    <t>Total Margin 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</si>
</sst>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\-??_);_(@_)"/>
    <numFmt numFmtId="165" formatCode="\$#,##0"/>
  </numFmts>
  <fonts count="27">
    <font>
      <sz val="11.0"/>
      <color rgb="FF000000"/>
      <name val="Calibri"/>
      <scheme val="minor"/>
    </font>
    <font>
      <sz val="11.0"/>
      <color rgb="FF000000"/>
      <name val="Calibri"/>
    </font>
    <font>
      <b/>
      <sz val="11.0"/>
      <color theme="1"/>
      <name val="Arial"/>
    </font>
    <font>
      <b/>
      <sz val="12.0"/>
      <color rgb="FFFFFFFF"/>
      <name val="Arial"/>
    </font>
    <font>
      <b/>
      <sz val="10.0"/>
      <color rgb="FF000000"/>
      <name val="Arial"/>
    </font>
    <font>
      <color theme="1"/>
      <name val="Calibri"/>
    </font>
    <font>
      <b/>
      <sz val="14.0"/>
      <color theme="1"/>
      <name val="Calibri"/>
    </font>
    <font>
      <b/>
      <sz val="15.0"/>
      <color rgb="FFFFFFFF"/>
      <name val="Calibri"/>
    </font>
    <font>
      <b/>
      <sz val="11.0"/>
      <color rgb="FF666666"/>
      <name val="Calibri"/>
    </font>
    <font>
      <sz val="11.0"/>
      <color theme="1"/>
      <name val="Calibri"/>
    </font>
    <font>
      <sz val="10.0"/>
      <color rgb="FF000000"/>
      <name val="Calibri"/>
    </font>
    <font>
      <color theme="1"/>
      <name val="Calibri"/>
      <scheme val="minor"/>
    </font>
    <font>
      <b/>
      <sz val="10.0"/>
      <color theme="1"/>
      <name val="Calibri"/>
    </font>
    <font>
      <b/>
      <sz val="9.0"/>
      <color theme="1"/>
      <name val="Calibri"/>
    </font>
    <font>
      <b/>
      <sz val="8.0"/>
      <color theme="1"/>
      <name val="Calibri"/>
    </font>
    <font>
      <b/>
      <sz val="13.0"/>
      <color theme="1"/>
      <name val="Calibri"/>
    </font>
    <font>
      <b/>
      <sz val="11.0"/>
      <color theme="1"/>
      <name val="Calibri"/>
    </font>
    <font/>
    <font>
      <sz val="10.0"/>
      <color theme="1"/>
      <name val="Calibri"/>
    </font>
    <font>
      <b/>
      <sz val="13.0"/>
      <color rgb="FF000000"/>
      <name val="Calibri"/>
    </font>
    <font>
      <b/>
      <sz val="17.0"/>
      <color theme="1"/>
      <name val="Calibri"/>
    </font>
    <font>
      <b/>
      <sz val="16.0"/>
      <color theme="1"/>
      <name val="Calibri"/>
    </font>
    <font>
      <b/>
      <sz val="14.0"/>
      <color rgb="FF000000"/>
      <name val="Calibri"/>
    </font>
    <font>
      <b/>
      <color rgb="FF000000"/>
      <name val="Docs-Calibri"/>
    </font>
    <font>
      <b/>
      <sz val="18.0"/>
      <color theme="1"/>
      <name val="Calibri"/>
    </font>
    <font>
      <b/>
      <sz val="16.0"/>
      <color rgb="FFFFFFFF"/>
      <name val="Calibri"/>
    </font>
    <font>
      <sz val="11.0"/>
      <color theme="1"/>
      <name val="Inconsolata"/>
    </font>
  </fonts>
  <fills count="12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FAF9D9"/>
        <bgColor rgb="FFFAF9D9"/>
      </patternFill>
    </fill>
    <fill>
      <patternFill patternType="solid">
        <fgColor rgb="FF9FC5E8"/>
        <bgColor rgb="FF9FC5E8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BDBDBD"/>
        <bgColor rgb="FFBDBDBD"/>
      </patternFill>
    </fill>
  </fills>
  <borders count="55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666666"/>
      </right>
      <top style="medium">
        <color rgb="FF000000"/>
      </top>
      <bottom style="thin">
        <color rgb="FF666666"/>
      </bottom>
    </border>
    <border>
      <left style="thin">
        <color rgb="FF666666"/>
      </left>
      <top style="medium">
        <color rgb="FF000000"/>
      </top>
      <bottom style="thin">
        <color rgb="FF666666"/>
      </bottom>
    </border>
    <border>
      <top style="medium">
        <color rgb="FF000000"/>
      </top>
      <bottom style="thin">
        <color rgb="FF666666"/>
      </bottom>
    </border>
    <border>
      <right style="thin">
        <color rgb="FF666666"/>
      </right>
      <top style="medium">
        <color rgb="FF000000"/>
      </top>
      <bottom style="thin">
        <color rgb="FF666666"/>
      </bottom>
    </border>
    <border>
      <left style="thin">
        <color rgb="FF666666"/>
      </left>
      <right style="thin">
        <color rgb="FF666666"/>
      </right>
      <top style="medium">
        <color rgb="FF000000"/>
      </top>
      <bottom style="thin">
        <color rgb="FF666666"/>
      </bottom>
    </border>
    <border>
      <left style="thin">
        <color rgb="FF666666"/>
      </left>
      <right style="medium">
        <color rgb="FF000000"/>
      </right>
      <top style="medium">
        <color rgb="FF000000"/>
      </top>
      <bottom style="thin">
        <color rgb="FF666666"/>
      </bottom>
    </border>
    <border>
      <left style="medium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top style="thin">
        <color rgb="FF666666"/>
      </top>
      <bottom style="thin">
        <color rgb="FF666666"/>
      </bottom>
    </border>
    <border>
      <top style="thin">
        <color rgb="FF666666"/>
      </top>
      <bottom style="thin">
        <color rgb="FF666666"/>
      </bottom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medium">
        <color rgb="FF000000"/>
      </right>
      <top style="thin">
        <color rgb="FF666666"/>
      </top>
      <bottom style="thin">
        <color rgb="FF666666"/>
      </bottom>
    </border>
    <border>
      <left style="medium">
        <color rgb="FF000000"/>
      </left>
      <right style="thin">
        <color rgb="FF666666"/>
      </right>
      <top style="thin">
        <color rgb="FF666666"/>
      </top>
    </border>
    <border>
      <left style="thin">
        <color rgb="FF666666"/>
      </left>
      <top style="thin">
        <color rgb="FF666666"/>
      </top>
    </border>
    <border>
      <top style="thin">
        <color rgb="FF666666"/>
      </top>
    </border>
    <border>
      <right style="thin">
        <color rgb="FF666666"/>
      </right>
      <top style="thin">
        <color rgb="FF666666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666666"/>
      </right>
      <bottom style="medium">
        <color rgb="FF000000"/>
      </bottom>
    </border>
    <border>
      <left style="thin">
        <color rgb="FF666666"/>
      </left>
      <right style="thin">
        <color rgb="FF666666"/>
      </right>
      <bottom style="medium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medium">
        <color rgb="FF000000"/>
      </bottom>
    </border>
    <border>
      <left style="thin">
        <color rgb="FF666666"/>
      </left>
      <right style="medium">
        <color rgb="FF000000"/>
      </right>
      <top style="thin">
        <color rgb="FF666666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bottom/>
    </border>
    <border>
      <right/>
      <bottom/>
    </border>
    <border>
      <left/>
      <right style="medium">
        <color rgb="FF000000"/>
      </right>
      <bottom/>
    </border>
    <border>
      <left style="thin">
        <color rgb="FF666666"/>
      </left>
      <right style="thin">
        <color rgb="FF666666"/>
      </right>
      <top style="thin">
        <color rgb="FF666666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left style="medium">
        <color rgb="FF000000"/>
      </left>
      <right style="thin">
        <color rgb="FF666666"/>
      </right>
      <top style="thin">
        <color rgb="FF666666"/>
      </top>
      <bottom style="medium">
        <color rgb="FF000000"/>
      </bottom>
    </border>
    <border>
      <left style="medium">
        <color rgb="FF000000"/>
      </left>
      <right style="thin">
        <color rgb="FF666666"/>
      </right>
      <top style="medium">
        <color rgb="FF000000"/>
      </top>
      <bottom style="medium">
        <color rgb="FF000000"/>
      </bottom>
    </border>
    <border>
      <left style="thin">
        <color rgb="FF666666"/>
      </left>
      <right style="thin">
        <color rgb="FF666666"/>
      </right>
      <top style="medium">
        <color rgb="FF000000"/>
      </top>
      <bottom style="medium">
        <color rgb="FF000000"/>
      </bottom>
    </border>
    <border>
      <left style="thin">
        <color rgb="FF666666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666666"/>
      </left>
    </border>
    <border>
      <right style="thin">
        <color rgb="FF666666"/>
      </right>
    </border>
    <border>
      <left style="thin">
        <color rgb="FF666666"/>
      </left>
      <bottom style="thin">
        <color rgb="FF666666"/>
      </bottom>
    </border>
    <border>
      <right style="thin">
        <color rgb="FF666666"/>
      </right>
      <bottom style="thin">
        <color rgb="FF666666"/>
      </bottom>
    </border>
    <border>
      <right/>
      <top/>
      <bottom/>
    </border>
  </borders>
  <cellStyleXfs count="1">
    <xf borderId="0" fillId="0" fontId="0" numFmtId="0" applyAlignment="1" applyFont="1"/>
  </cellStyleXfs>
  <cellXfs count="17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3" numFmtId="0" xfId="0" applyAlignment="1" applyBorder="1" applyFill="1" applyFont="1">
      <alignment horizontal="left" readingOrder="0"/>
    </xf>
    <xf borderId="2" fillId="0" fontId="1" numFmtId="0" xfId="0" applyBorder="1" applyFont="1"/>
    <xf borderId="3" fillId="3" fontId="4" numFmtId="0" xfId="0" applyAlignment="1" applyBorder="1" applyFill="1" applyFont="1">
      <alignment readingOrder="0"/>
    </xf>
    <xf borderId="3" fillId="3" fontId="1" numFmtId="0" xfId="0" applyBorder="1" applyFont="1"/>
    <xf borderId="4" fillId="0" fontId="1" numFmtId="0" xfId="0" applyBorder="1" applyFont="1"/>
    <xf borderId="5" fillId="4" fontId="1" numFmtId="0" xfId="0" applyAlignment="1" applyBorder="1" applyFill="1" applyFont="1">
      <alignment horizontal="left"/>
    </xf>
    <xf borderId="5" fillId="4" fontId="1" numFmtId="0" xfId="0" applyBorder="1" applyFont="1"/>
    <xf borderId="5" fillId="4" fontId="1" numFmtId="49" xfId="0" applyAlignment="1" applyBorder="1" applyFont="1" applyNumberFormat="1">
      <alignment horizontal="left"/>
    </xf>
    <xf borderId="0" fillId="5" fontId="5" numFmtId="0" xfId="0" applyAlignment="1" applyFill="1" applyFont="1">
      <alignment horizontal="right"/>
    </xf>
    <xf borderId="0" fillId="5" fontId="6" numFmtId="0" xfId="0" applyAlignment="1" applyFont="1">
      <alignment horizontal="center" readingOrder="0" vertical="center"/>
    </xf>
    <xf borderId="0" fillId="5" fontId="5" numFmtId="0" xfId="0" applyFont="1"/>
    <xf borderId="0" fillId="5" fontId="1" numFmtId="0" xfId="0" applyFont="1"/>
    <xf borderId="6" fillId="2" fontId="7" numFmtId="0" xfId="0" applyAlignment="1" applyBorder="1" applyFont="1">
      <alignment horizontal="center" readingOrder="0" vertical="center"/>
    </xf>
    <xf borderId="0" fillId="6" fontId="8" numFmtId="0" xfId="0" applyAlignment="1" applyFill="1" applyFont="1">
      <alignment horizontal="center" readingOrder="0" vertical="center"/>
    </xf>
    <xf borderId="6" fillId="5" fontId="1" numFmtId="0" xfId="0" applyAlignment="1" applyBorder="1" applyFont="1">
      <alignment horizontal="left" readingOrder="0" vertical="center"/>
    </xf>
    <xf borderId="6" fillId="4" fontId="9" numFmtId="0" xfId="0" applyAlignment="1" applyBorder="1" applyFont="1">
      <alignment horizontal="left" readingOrder="0" vertical="center"/>
    </xf>
    <xf borderId="6" fillId="5" fontId="10" numFmtId="0" xfId="0" applyAlignment="1" applyBorder="1" applyFont="1">
      <alignment horizontal="left" readingOrder="0" vertical="center"/>
    </xf>
    <xf borderId="6" fillId="5" fontId="9" numFmtId="0" xfId="0" applyAlignment="1" applyBorder="1" applyFont="1">
      <alignment horizontal="left" readingOrder="0" vertical="center"/>
    </xf>
    <xf borderId="0" fillId="5" fontId="11" numFmtId="0" xfId="0" applyFont="1"/>
    <xf borderId="7" fillId="7" fontId="6" numFmtId="0" xfId="0" applyAlignment="1" applyBorder="1" applyFill="1" applyFont="1">
      <alignment vertical="center"/>
    </xf>
    <xf borderId="0" fillId="5" fontId="12" numFmtId="0" xfId="0" applyFont="1"/>
    <xf borderId="1" fillId="7" fontId="6" numFmtId="0" xfId="0" applyAlignment="1" applyBorder="1" applyFont="1">
      <alignment vertical="center"/>
    </xf>
    <xf borderId="8" fillId="7" fontId="13" numFmtId="0" xfId="0" applyAlignment="1" applyBorder="1" applyFont="1">
      <alignment readingOrder="0" vertical="center"/>
    </xf>
    <xf borderId="8" fillId="7" fontId="14" numFmtId="0" xfId="0" applyAlignment="1" applyBorder="1" applyFont="1">
      <alignment readingOrder="0" shrinkToFit="0" vertical="center" wrapText="1"/>
    </xf>
    <xf borderId="2" fillId="7" fontId="12" numFmtId="0" xfId="0" applyAlignment="1" applyBorder="1" applyFont="1">
      <alignment readingOrder="0" shrinkToFit="0" vertical="center" wrapText="1"/>
    </xf>
    <xf borderId="9" fillId="7" fontId="15" numFmtId="0" xfId="0" applyAlignment="1" applyBorder="1" applyFont="1">
      <alignment readingOrder="0" vertical="center"/>
    </xf>
    <xf borderId="10" fillId="7" fontId="16" numFmtId="0" xfId="0" applyAlignment="1" applyBorder="1" applyFont="1">
      <alignment vertical="center"/>
    </xf>
    <xf borderId="11" fillId="5" fontId="17" numFmtId="0" xfId="0" applyBorder="1" applyFont="1"/>
    <xf borderId="12" fillId="5" fontId="17" numFmtId="0" xfId="0" applyBorder="1" applyFont="1"/>
    <xf borderId="13" fillId="7" fontId="16" numFmtId="0" xfId="0" applyAlignment="1" applyBorder="1" applyFont="1">
      <alignment readingOrder="0" shrinkToFit="0" vertical="center" wrapText="1"/>
    </xf>
    <xf borderId="14" fillId="7" fontId="16" numFmtId="0" xfId="0" applyAlignment="1" applyBorder="1" applyFont="1">
      <alignment readingOrder="0" shrinkToFit="0" vertical="center" wrapText="1"/>
    </xf>
    <xf borderId="4" fillId="5" fontId="1" numFmtId="0" xfId="0" applyBorder="1" applyFont="1"/>
    <xf borderId="6" fillId="4" fontId="1" numFmtId="0" xfId="0" applyAlignment="1" applyBorder="1" applyFont="1">
      <alignment readingOrder="0"/>
    </xf>
    <xf borderId="6" fillId="4" fontId="1" numFmtId="164" xfId="0" applyAlignment="1" applyBorder="1" applyFont="1" applyNumberFormat="1">
      <alignment readingOrder="0"/>
    </xf>
    <xf borderId="5" fillId="5" fontId="1" numFmtId="164" xfId="0" applyBorder="1" applyFont="1" applyNumberFormat="1"/>
    <xf borderId="15" fillId="8" fontId="9" numFmtId="0" xfId="0" applyAlignment="1" applyBorder="1" applyFill="1" applyFont="1">
      <alignment vertical="top"/>
    </xf>
    <xf borderId="16" fillId="8" fontId="1" numFmtId="0" xfId="0" applyAlignment="1" applyBorder="1" applyFont="1">
      <alignment shrinkToFit="0" wrapText="1"/>
    </xf>
    <xf borderId="17" fillId="8" fontId="17" numFmtId="0" xfId="0" applyBorder="1" applyFont="1"/>
    <xf borderId="18" fillId="8" fontId="17" numFmtId="0" xfId="0" applyBorder="1" applyFont="1"/>
    <xf borderId="19" fillId="4" fontId="1" numFmtId="0" xfId="0" applyAlignment="1" applyBorder="1" applyFont="1">
      <alignment readingOrder="0"/>
    </xf>
    <xf borderId="20" fillId="4" fontId="1" numFmtId="0" xfId="0" applyBorder="1" applyFont="1"/>
    <xf borderId="4" fillId="8" fontId="1" numFmtId="0" xfId="0" applyBorder="1" applyFont="1"/>
    <xf borderId="6" fillId="4" fontId="1" numFmtId="0" xfId="0" applyBorder="1" applyFont="1"/>
    <xf borderId="6" fillId="8" fontId="1" numFmtId="164" xfId="0" applyBorder="1" applyFont="1" applyNumberFormat="1"/>
    <xf borderId="5" fillId="8" fontId="1" numFmtId="164" xfId="0" applyBorder="1" applyFont="1" applyNumberFormat="1"/>
    <xf borderId="15" fillId="5" fontId="1" numFmtId="0" xfId="0" applyAlignment="1" applyBorder="1" applyFont="1">
      <alignment vertical="top"/>
    </xf>
    <xf borderId="16" fillId="5" fontId="1" numFmtId="0" xfId="0" applyAlignment="1" applyBorder="1" applyFont="1">
      <alignment shrinkToFit="0" wrapText="1"/>
    </xf>
    <xf borderId="17" fillId="5" fontId="17" numFmtId="0" xfId="0" applyBorder="1" applyFont="1"/>
    <xf borderId="18" fillId="5" fontId="17" numFmtId="0" xfId="0" applyBorder="1" applyFont="1"/>
    <xf borderId="19" fillId="4" fontId="1" numFmtId="164" xfId="0" applyBorder="1" applyFont="1" applyNumberFormat="1"/>
    <xf borderId="20" fillId="4" fontId="1" numFmtId="164" xfId="0" applyBorder="1" applyFont="1" applyNumberFormat="1"/>
    <xf borderId="0" fillId="5" fontId="1" numFmtId="165" xfId="0" applyFont="1" applyNumberFormat="1"/>
    <xf borderId="6" fillId="5" fontId="1" numFmtId="0" xfId="0" applyBorder="1" applyFont="1"/>
    <xf borderId="15" fillId="8" fontId="1" numFmtId="0" xfId="0" applyAlignment="1" applyBorder="1" applyFont="1">
      <alignment vertical="top"/>
    </xf>
    <xf borderId="6" fillId="8" fontId="1" numFmtId="0" xfId="0" applyBorder="1" applyFont="1"/>
    <xf borderId="16" fillId="5" fontId="1" numFmtId="0" xfId="0" applyAlignment="1" applyBorder="1" applyFont="1">
      <alignment readingOrder="0" shrinkToFit="0" wrapText="1"/>
    </xf>
    <xf borderId="4" fillId="5" fontId="9" numFmtId="0" xfId="0" applyBorder="1" applyFont="1"/>
    <xf borderId="6" fillId="4" fontId="9" numFmtId="0" xfId="0" applyBorder="1" applyFont="1"/>
    <xf borderId="6" fillId="5" fontId="1" numFmtId="164" xfId="0" applyBorder="1" applyFont="1" applyNumberFormat="1"/>
    <xf borderId="4" fillId="8" fontId="9" numFmtId="0" xfId="0" applyBorder="1" applyFont="1"/>
    <xf borderId="6" fillId="8" fontId="9" numFmtId="0" xfId="0" applyBorder="1" applyFont="1"/>
    <xf borderId="15" fillId="8" fontId="1" numFmtId="0" xfId="0" applyAlignment="1" applyBorder="1" applyFont="1">
      <alignment shrinkToFit="0" vertical="top" wrapText="1"/>
    </xf>
    <xf borderId="4" fillId="8" fontId="1" numFmtId="0" xfId="0" applyAlignment="1" applyBorder="1" applyFont="1">
      <alignment readingOrder="0" shrinkToFit="0" wrapText="1"/>
    </xf>
    <xf borderId="15" fillId="5" fontId="1" numFmtId="0" xfId="0" applyAlignment="1" applyBorder="1" applyFont="1">
      <alignment readingOrder="0" vertical="top"/>
    </xf>
    <xf borderId="16" fillId="5" fontId="1" numFmtId="0" xfId="0" applyBorder="1" applyFont="1"/>
    <xf borderId="4" fillId="5" fontId="1" numFmtId="0" xfId="0" applyAlignment="1" applyBorder="1" applyFont="1">
      <alignment readingOrder="0" shrinkToFit="0" wrapText="1"/>
    </xf>
    <xf borderId="6" fillId="4" fontId="1" numFmtId="164" xfId="0" applyBorder="1" applyFont="1" applyNumberFormat="1"/>
    <xf borderId="15" fillId="8" fontId="1" numFmtId="0" xfId="0" applyAlignment="1" applyBorder="1" applyFont="1">
      <alignment readingOrder="0" shrinkToFit="0" vertical="top" wrapText="1"/>
    </xf>
    <xf borderId="16" fillId="8" fontId="1" numFmtId="0" xfId="0" applyAlignment="1" applyBorder="1" applyFont="1">
      <alignment readingOrder="0"/>
    </xf>
    <xf borderId="21" fillId="8" fontId="1" numFmtId="0" xfId="0" applyAlignment="1" applyBorder="1" applyFont="1">
      <alignment readingOrder="0" shrinkToFit="0" vertical="top" wrapText="1"/>
    </xf>
    <xf borderId="22" fillId="8" fontId="1" numFmtId="0" xfId="0" applyAlignment="1" applyBorder="1" applyFont="1">
      <alignment readingOrder="0" shrinkToFit="0" wrapText="1"/>
    </xf>
    <xf borderId="23" fillId="8" fontId="17" numFmtId="0" xfId="0" applyBorder="1" applyFont="1"/>
    <xf borderId="24" fillId="8" fontId="17" numFmtId="0" xfId="0" applyBorder="1" applyFont="1"/>
    <xf borderId="19" fillId="8" fontId="1" numFmtId="164" xfId="0" applyBorder="1" applyFont="1" applyNumberFormat="1"/>
    <xf borderId="20" fillId="8" fontId="1" numFmtId="164" xfId="0" applyBorder="1" applyFont="1" applyNumberFormat="1"/>
    <xf borderId="4" fillId="8" fontId="1" numFmtId="0" xfId="0" applyAlignment="1" applyBorder="1" applyFont="1">
      <alignment readingOrder="0"/>
    </xf>
    <xf borderId="4" fillId="5" fontId="5" numFmtId="0" xfId="0" applyAlignment="1" applyBorder="1" applyFont="1">
      <alignment readingOrder="0"/>
    </xf>
    <xf borderId="25" fillId="5" fontId="5" numFmtId="0" xfId="0" applyBorder="1" applyFont="1"/>
    <xf borderId="26" fillId="5" fontId="17" numFmtId="0" xfId="0" applyBorder="1" applyFont="1"/>
    <xf borderId="27" fillId="5" fontId="17" numFmtId="0" xfId="0" applyBorder="1" applyFont="1"/>
    <xf borderId="18" fillId="5" fontId="1" numFmtId="164" xfId="0" applyBorder="1" applyFont="1" applyNumberFormat="1"/>
    <xf borderId="20" fillId="5" fontId="1" numFmtId="164" xfId="0" applyBorder="1" applyFont="1" applyNumberFormat="1"/>
    <xf borderId="4" fillId="5" fontId="9" numFmtId="0" xfId="0" applyAlignment="1" applyBorder="1" applyFont="1">
      <alignment readingOrder="0"/>
    </xf>
    <xf borderId="28" fillId="5" fontId="9" numFmtId="0" xfId="0" applyBorder="1" applyFont="1"/>
    <xf borderId="29" fillId="5" fontId="9" numFmtId="0" xfId="0" applyBorder="1" applyFont="1"/>
    <xf borderId="29" fillId="5" fontId="18" numFmtId="0" xfId="0" applyBorder="1" applyFont="1"/>
    <xf borderId="29" fillId="5" fontId="15" numFmtId="0" xfId="0" applyAlignment="1" applyBorder="1" applyFont="1">
      <alignment horizontal="right"/>
    </xf>
    <xf borderId="30" fillId="5" fontId="9" numFmtId="164" xfId="0" applyBorder="1" applyFont="1" applyNumberFormat="1"/>
    <xf borderId="31" fillId="5" fontId="9" numFmtId="164" xfId="0" applyBorder="1" applyFont="1" applyNumberFormat="1"/>
    <xf borderId="4" fillId="8" fontId="9" numFmtId="0" xfId="0" applyAlignment="1" applyBorder="1" applyFont="1">
      <alignment readingOrder="0"/>
    </xf>
    <xf borderId="32" fillId="5" fontId="1" numFmtId="0" xfId="0" applyAlignment="1" applyBorder="1" applyFont="1">
      <alignment readingOrder="0" vertical="top"/>
    </xf>
    <xf borderId="33" fillId="4" fontId="9" numFmtId="0" xfId="0" applyBorder="1" applyFont="1"/>
    <xf borderId="34" fillId="5" fontId="1" numFmtId="164" xfId="0" applyBorder="1" applyFont="1" applyNumberFormat="1"/>
    <xf borderId="9" fillId="7" fontId="19" numFmtId="0" xfId="0" applyAlignment="1" applyBorder="1" applyFont="1">
      <alignment readingOrder="0" vertical="center"/>
    </xf>
    <xf borderId="13" fillId="7" fontId="16" numFmtId="0" xfId="0" applyAlignment="1" applyBorder="1" applyFont="1">
      <alignment readingOrder="0" vertical="center"/>
    </xf>
    <xf borderId="13" fillId="7" fontId="16" numFmtId="0" xfId="0" applyAlignment="1" applyBorder="1" applyFont="1">
      <alignment vertical="center"/>
    </xf>
    <xf borderId="14" fillId="7" fontId="16" numFmtId="0" xfId="0" applyAlignment="1" applyBorder="1" applyFont="1">
      <alignment vertical="center"/>
    </xf>
    <xf borderId="35" fillId="9" fontId="20" numFmtId="0" xfId="0" applyAlignment="1" applyBorder="1" applyFill="1" applyFont="1">
      <alignment horizontal="right"/>
    </xf>
    <xf borderId="36" fillId="8" fontId="17" numFmtId="0" xfId="0" applyBorder="1" applyFont="1"/>
    <xf borderId="37" fillId="9" fontId="21" numFmtId="164" xfId="0" applyBorder="1" applyFont="1" applyNumberFormat="1"/>
    <xf borderId="15" fillId="5" fontId="1" numFmtId="0" xfId="0" applyAlignment="1" applyBorder="1" applyFont="1">
      <alignment shrinkToFit="0" vertical="top" wrapText="1"/>
    </xf>
    <xf borderId="19" fillId="5" fontId="1" numFmtId="0" xfId="0" applyAlignment="1" applyBorder="1" applyFont="1">
      <alignment shrinkToFit="0" wrapText="1"/>
    </xf>
    <xf borderId="19" fillId="4" fontId="11" numFmtId="0" xfId="0" applyAlignment="1" applyBorder="1" applyFont="1">
      <alignment readingOrder="0"/>
    </xf>
    <xf borderId="19" fillId="5" fontId="11" numFmtId="0" xfId="0" applyBorder="1" applyFont="1"/>
    <xf borderId="20" fillId="5" fontId="11" numFmtId="0" xfId="0" applyBorder="1" applyFont="1"/>
    <xf borderId="38" fillId="5" fontId="17" numFmtId="0" xfId="0" applyBorder="1" applyFont="1"/>
    <xf borderId="39" fillId="5" fontId="17" numFmtId="0" xfId="0" applyBorder="1" applyFont="1"/>
    <xf borderId="40" fillId="5" fontId="17" numFmtId="0" xfId="0" applyBorder="1" applyFont="1"/>
    <xf borderId="19" fillId="8" fontId="1" numFmtId="0" xfId="0" applyAlignment="1" applyBorder="1" applyFont="1">
      <alignment shrinkToFit="0" wrapText="1"/>
    </xf>
    <xf borderId="41" fillId="8" fontId="1" numFmtId="0" xfId="0" applyAlignment="1" applyBorder="1" applyFont="1">
      <alignment readingOrder="0"/>
    </xf>
    <xf borderId="42" fillId="8" fontId="5" numFmtId="0" xfId="0" applyBorder="1" applyFont="1"/>
    <xf borderId="43" fillId="8" fontId="5" numFmtId="0" xfId="0" applyBorder="1" applyFont="1"/>
    <xf borderId="44" fillId="8" fontId="5" numFmtId="0" xfId="0" applyBorder="1" applyFont="1"/>
    <xf borderId="18" fillId="4" fontId="1" numFmtId="0" xfId="0" applyAlignment="1" applyBorder="1" applyFont="1">
      <alignment readingOrder="0"/>
    </xf>
    <xf borderId="19" fillId="5" fontId="1" numFmtId="164" xfId="0" applyBorder="1" applyFont="1" applyNumberFormat="1"/>
    <xf borderId="15" fillId="8" fontId="1" numFmtId="0" xfId="0" applyAlignment="1" applyBorder="1" applyFont="1">
      <alignment readingOrder="0" vertical="top"/>
    </xf>
    <xf borderId="16" fillId="8" fontId="1" numFmtId="0" xfId="0" applyBorder="1" applyFont="1"/>
    <xf borderId="19" fillId="5" fontId="1" numFmtId="0" xfId="0" applyAlignment="1" applyBorder="1" applyFont="1">
      <alignment readingOrder="0" shrinkToFit="0" wrapText="1"/>
    </xf>
    <xf borderId="45" fillId="4" fontId="1" numFmtId="0" xfId="0" applyAlignment="1" applyBorder="1" applyFont="1">
      <alignment readingOrder="0"/>
    </xf>
    <xf borderId="19" fillId="5" fontId="10" numFmtId="0" xfId="0" applyAlignment="1" applyBorder="1" applyFont="1">
      <alignment shrinkToFit="0" wrapText="1"/>
    </xf>
    <xf borderId="19" fillId="4" fontId="1" numFmtId="0" xfId="0" applyBorder="1" applyFont="1"/>
    <xf borderId="19" fillId="5" fontId="9" numFmtId="0" xfId="0" applyAlignment="1" applyBorder="1" applyFont="1">
      <alignment readingOrder="0"/>
    </xf>
    <xf borderId="19" fillId="5" fontId="1" numFmtId="0" xfId="0" applyBorder="1" applyFont="1"/>
    <xf borderId="46" fillId="5" fontId="1" numFmtId="0" xfId="0" applyAlignment="1" applyBorder="1" applyFont="1">
      <alignment readingOrder="0" vertical="top"/>
    </xf>
    <xf borderId="30" fillId="5" fontId="9" numFmtId="0" xfId="0" applyBorder="1" applyFont="1"/>
    <xf borderId="30" fillId="5" fontId="15" numFmtId="0" xfId="0" applyAlignment="1" applyBorder="1" applyFont="1">
      <alignment horizontal="right"/>
    </xf>
    <xf borderId="9" fillId="7" fontId="22" numFmtId="0" xfId="0" applyAlignment="1" applyBorder="1" applyFont="1">
      <alignment vertical="center"/>
    </xf>
    <xf borderId="13" fillId="7" fontId="23" numFmtId="0" xfId="0" applyAlignment="1" applyBorder="1" applyFont="1">
      <alignment horizontal="left" readingOrder="0" vertical="center"/>
    </xf>
    <xf borderId="13" fillId="7" fontId="12" numFmtId="0" xfId="0" applyAlignment="1" applyBorder="1" applyFont="1">
      <alignment readingOrder="0" shrinkToFit="0" vertical="center" wrapText="1"/>
    </xf>
    <xf borderId="14" fillId="7" fontId="12" numFmtId="0" xfId="0" applyAlignment="1" applyBorder="1" applyFont="1">
      <alignment readingOrder="0" shrinkToFit="0" vertical="center" wrapText="1"/>
    </xf>
    <xf borderId="19" fillId="5" fontId="12" numFmtId="0" xfId="0" applyBorder="1" applyFont="1"/>
    <xf borderId="20" fillId="5" fontId="12" numFmtId="0" xfId="0" applyBorder="1" applyFont="1"/>
    <xf borderId="15" fillId="8" fontId="11" numFmtId="0" xfId="0" applyAlignment="1" applyBorder="1" applyFont="1">
      <alignment readingOrder="0"/>
    </xf>
    <xf borderId="19" fillId="8" fontId="11" numFmtId="0" xfId="0" applyBorder="1" applyFont="1"/>
    <xf borderId="46" fillId="5" fontId="9" numFmtId="0" xfId="0" applyBorder="1" applyFont="1"/>
    <xf borderId="0" fillId="8" fontId="5" numFmtId="0" xfId="0" applyFont="1"/>
    <xf borderId="47" fillId="5" fontId="20" numFmtId="0" xfId="0" applyBorder="1" applyFont="1"/>
    <xf borderId="48" fillId="5" fontId="20" numFmtId="0" xfId="0" applyAlignment="1" applyBorder="1" applyFont="1">
      <alignment horizontal="right"/>
    </xf>
    <xf borderId="48" fillId="5" fontId="24" numFmtId="164" xfId="0" applyBorder="1" applyFont="1" applyNumberFormat="1"/>
    <xf borderId="49" fillId="5" fontId="24" numFmtId="164" xfId="0" applyBorder="1" applyFont="1" applyNumberFormat="1"/>
    <xf borderId="0" fillId="10" fontId="21" numFmtId="0" xfId="0" applyAlignment="1" applyFill="1" applyFont="1">
      <alignment horizontal="left" readingOrder="0" vertical="center"/>
    </xf>
    <xf borderId="0" fillId="0" fontId="6" numFmtId="0" xfId="0" applyFont="1"/>
    <xf borderId="16" fillId="2" fontId="25" numFmtId="0" xfId="0" applyAlignment="1" applyBorder="1" applyFont="1">
      <alignment horizontal="center" readingOrder="0" vertical="center"/>
    </xf>
    <xf borderId="18" fillId="11" fontId="17" numFmtId="0" xfId="0" applyBorder="1" applyFill="1" applyFont="1"/>
    <xf borderId="0" fillId="3" fontId="19" numFmtId="0" xfId="0" applyAlignment="1" applyFont="1">
      <alignment horizontal="center" readingOrder="0" vertical="center"/>
    </xf>
    <xf borderId="22" fillId="8" fontId="16" numFmtId="0" xfId="0" applyBorder="1" applyFont="1"/>
    <xf borderId="24" fillId="8" fontId="9" numFmtId="0" xfId="0" applyBorder="1" applyFont="1"/>
    <xf borderId="50" fillId="5" fontId="16" numFmtId="0" xfId="0" applyBorder="1" applyFont="1"/>
    <xf borderId="51" fillId="5" fontId="9" numFmtId="0" xfId="0" applyBorder="1" applyFont="1"/>
    <xf borderId="52" fillId="8" fontId="16" numFmtId="0" xfId="0" applyBorder="1" applyFont="1"/>
    <xf borderId="53" fillId="8" fontId="9" numFmtId="0" xfId="0" applyBorder="1" applyFont="1"/>
    <xf borderId="0" fillId="5" fontId="9" numFmtId="0" xfId="0" applyFont="1"/>
    <xf borderId="16" fillId="8" fontId="9" numFmtId="0" xfId="0" applyBorder="1" applyFont="1"/>
    <xf borderId="18" fillId="8" fontId="9" numFmtId="0" xfId="0" applyBorder="1" applyFont="1"/>
    <xf borderId="19" fillId="8" fontId="16" numFmtId="0" xfId="0" applyAlignment="1" applyBorder="1" applyFont="1">
      <alignment readingOrder="0"/>
    </xf>
    <xf borderId="19" fillId="8" fontId="23" numFmtId="0" xfId="0" applyAlignment="1" applyBorder="1" applyFont="1">
      <alignment horizontal="center" readingOrder="0"/>
    </xf>
    <xf borderId="0" fillId="0" fontId="9" numFmtId="0" xfId="0" applyFont="1"/>
    <xf borderId="19" fillId="5" fontId="9" numFmtId="0" xfId="0" applyBorder="1" applyFont="1"/>
    <xf borderId="19" fillId="5" fontId="9" numFmtId="164" xfId="0" applyBorder="1" applyFont="1" applyNumberFormat="1"/>
    <xf borderId="0" fillId="0" fontId="9" numFmtId="164" xfId="0" applyFont="1" applyNumberFormat="1"/>
    <xf borderId="19" fillId="8" fontId="9" numFmtId="0" xfId="0" applyBorder="1" applyFont="1"/>
    <xf borderId="19" fillId="8" fontId="9" numFmtId="164" xfId="0" applyBorder="1" applyFont="1" applyNumberFormat="1"/>
    <xf borderId="54" fillId="5" fontId="26" numFmtId="0" xfId="0" applyBorder="1" applyFont="1"/>
    <xf borderId="19" fillId="5" fontId="16" numFmtId="0" xfId="0" applyAlignment="1" applyBorder="1" applyFont="1">
      <alignment readingOrder="0"/>
    </xf>
    <xf borderId="19" fillId="5" fontId="16" numFmtId="164" xfId="0" applyBorder="1" applyFont="1" applyNumberFormat="1"/>
    <xf borderId="0" fillId="8" fontId="11" numFmtId="0" xfId="0" applyFont="1"/>
    <xf borderId="16" fillId="5" fontId="16" numFmtId="0" xfId="0" applyAlignment="1" applyBorder="1" applyFont="1">
      <alignment readingOrder="0"/>
    </xf>
    <xf borderId="18" fillId="5" fontId="16" numFmtId="164" xfId="0" applyBorder="1" applyFont="1" applyNumberFormat="1"/>
    <xf borderId="0" fillId="8" fontId="16" numFmtId="0" xfId="0" applyAlignment="1" applyFont="1">
      <alignment readingOrder="0"/>
    </xf>
    <xf borderId="0" fillId="8" fontId="16" numFmtId="10" xfId="0" applyFont="1" applyNumberFormat="1"/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809750" cy="80010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19050</xdr:rowOff>
    </xdr:from>
    <xdr:ext cx="1285875" cy="5524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47625</xdr:colOff>
      <xdr:row>0</xdr:row>
      <xdr:rowOff>66675</xdr:rowOff>
    </xdr:from>
    <xdr:ext cx="390525" cy="438150"/>
    <xdr:pic>
      <xdr:nvPicPr>
        <xdr:cNvPr id="0" name="image2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847850" cy="80010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43"/>
    <col customWidth="1" min="2" max="2" width="20.0"/>
    <col customWidth="1" min="3" max="4" width="1.14"/>
  </cols>
  <sheetData>
    <row r="1" ht="65.25" customHeight="1">
      <c r="C1" s="1"/>
      <c r="D1" s="1"/>
    </row>
    <row r="2" ht="15.75" customHeight="1">
      <c r="A2" s="2" t="str">
        <f>CONCATENATE("AES ",'User Configuration'!B9,"  INTERNATIONAL CONFERENCE ON ")</f>
        <v>AES   INTERNATIONAL CONFERENCE ON </v>
      </c>
      <c r="B2" s="1"/>
      <c r="C2" s="1"/>
      <c r="D2" s="1"/>
    </row>
    <row r="3">
      <c r="A3" s="3" t="s">
        <v>0</v>
      </c>
      <c r="B3" s="4"/>
      <c r="C3" s="1"/>
      <c r="D3" s="1"/>
    </row>
    <row r="4">
      <c r="A4" s="5" t="s">
        <v>1</v>
      </c>
      <c r="B4" s="6"/>
      <c r="C4" s="1"/>
      <c r="D4" s="1"/>
    </row>
    <row r="5">
      <c r="A5" s="7" t="s">
        <v>2</v>
      </c>
      <c r="B5" s="8">
        <v>1.0</v>
      </c>
      <c r="C5" s="1"/>
      <c r="D5" s="1"/>
    </row>
    <row r="6">
      <c r="A6" s="7" t="s">
        <v>3</v>
      </c>
      <c r="B6" s="8"/>
      <c r="C6" s="1"/>
      <c r="D6" s="1"/>
    </row>
    <row r="7">
      <c r="A7" s="7" t="s">
        <v>4</v>
      </c>
      <c r="B7" s="8"/>
      <c r="C7" s="1"/>
      <c r="D7" s="1"/>
    </row>
    <row r="8">
      <c r="A8" s="7" t="s">
        <v>5</v>
      </c>
      <c r="B8" s="8"/>
      <c r="C8" s="1"/>
      <c r="D8" s="1"/>
    </row>
    <row r="9">
      <c r="A9" s="7" t="s">
        <v>6</v>
      </c>
      <c r="B9" s="8"/>
      <c r="C9" s="1"/>
      <c r="D9" s="1"/>
    </row>
    <row r="10">
      <c r="A10" s="7" t="s">
        <v>7</v>
      </c>
      <c r="B10" s="8"/>
      <c r="C10" s="1"/>
      <c r="D10" s="1"/>
    </row>
    <row r="11">
      <c r="A11" s="7" t="s">
        <v>8</v>
      </c>
      <c r="B11" s="9"/>
      <c r="C11" s="1"/>
      <c r="D11" s="1"/>
    </row>
    <row r="12">
      <c r="A12" s="7" t="s">
        <v>9</v>
      </c>
      <c r="B12" s="9"/>
      <c r="C12" s="1"/>
      <c r="D12" s="1"/>
    </row>
    <row r="13">
      <c r="A13" s="7" t="s">
        <v>10</v>
      </c>
      <c r="B13" s="9"/>
      <c r="C13" s="1"/>
      <c r="D13" s="1"/>
    </row>
    <row r="14">
      <c r="A14" s="7" t="s">
        <v>11</v>
      </c>
      <c r="B14" s="10"/>
      <c r="C14" s="1"/>
      <c r="D14" s="1"/>
    </row>
    <row r="15" ht="15.75" customHeight="1">
      <c r="A15" s="1"/>
      <c r="B15" s="1"/>
      <c r="C15" s="1"/>
      <c r="D15" s="1"/>
    </row>
  </sheetData>
  <dataValidations>
    <dataValidation type="custom" allowBlank="1" showInputMessage="1" showErrorMessage="1" prompt=" - " sqref="B8:B14">
      <formula1>AND(GTE(LEN(B8),MIN((0),(1000))),LTE(LEN(B8),MAX((0),(1000))))</formula1>
    </dataValidation>
    <dataValidation type="decimal" operator="greaterThan" allowBlank="1" showInputMessage="1" showErrorMessage="1" prompt=" - " sqref="B5">
      <formula1>0.0</formula1>
    </dataValidation>
    <dataValidation type="custom" allowBlank="1" showInputMessage="1" showErrorMessage="1" prompt=" - " sqref="B6">
      <formula1>AND(GTE(LEN(B6),MIN((0),(4))),LTE(LEN(B6),MAX((0),(4))))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9.0"/>
    <col customWidth="1" min="2" max="2" width="27.86"/>
    <col customWidth="1" min="3" max="3" width="12.43"/>
    <col customWidth="1" min="5" max="6" width="16.43"/>
    <col customWidth="1" min="7" max="7" width="2.57"/>
    <col customWidth="1" min="8" max="8" width="2.86"/>
    <col customWidth="1" min="9" max="9" width="28.0"/>
    <col customWidth="1" min="10" max="10" width="10.86"/>
    <col customWidth="1" min="11" max="11" width="12.57"/>
    <col customWidth="1" min="12" max="12" width="18.0"/>
    <col customWidth="1" min="13" max="13" width="2.86"/>
  </cols>
  <sheetData>
    <row r="1" ht="48.75" customHeight="1">
      <c r="A1" s="11"/>
      <c r="B1" s="12"/>
      <c r="C1" s="13"/>
      <c r="D1" s="13"/>
      <c r="E1" s="13"/>
      <c r="F1" s="13"/>
      <c r="G1" s="14"/>
      <c r="H1" s="13"/>
      <c r="I1" s="13"/>
      <c r="J1" s="13"/>
      <c r="K1" s="13"/>
      <c r="L1" s="13"/>
      <c r="M1" s="13"/>
    </row>
    <row r="2" ht="20.25" customHeight="1">
      <c r="A2" s="15" t="s">
        <v>12</v>
      </c>
      <c r="B2" s="16" t="s">
        <v>13</v>
      </c>
      <c r="C2" s="13"/>
      <c r="D2" s="13"/>
      <c r="E2" s="13"/>
      <c r="F2" s="13"/>
      <c r="G2" s="14"/>
      <c r="H2" s="13"/>
      <c r="I2" s="13"/>
      <c r="J2" s="13"/>
      <c r="K2" s="13"/>
      <c r="L2" s="13"/>
      <c r="M2" s="13"/>
    </row>
    <row r="3">
      <c r="A3" s="17" t="s">
        <v>14</v>
      </c>
      <c r="B3" s="18">
        <v>3.0</v>
      </c>
      <c r="C3" s="14"/>
      <c r="D3" s="14"/>
      <c r="E3" s="14"/>
      <c r="F3" s="14"/>
      <c r="G3" s="13"/>
      <c r="H3" s="13"/>
      <c r="I3" s="19" t="s">
        <v>15</v>
      </c>
      <c r="J3" s="20">
        <v>100.0</v>
      </c>
      <c r="K3" s="13"/>
      <c r="L3" s="13"/>
      <c r="M3" s="13"/>
    </row>
    <row r="4">
      <c r="A4" s="21"/>
      <c r="B4" s="21"/>
      <c r="C4" s="14"/>
      <c r="D4" s="14"/>
      <c r="E4" s="14"/>
      <c r="F4" s="14"/>
      <c r="G4" s="13"/>
      <c r="H4" s="13"/>
      <c r="I4" s="13"/>
      <c r="J4" s="13"/>
      <c r="K4" s="13"/>
      <c r="L4" s="13"/>
      <c r="M4" s="13"/>
    </row>
    <row r="5" ht="19.5" customHeight="1">
      <c r="A5" s="22" t="s">
        <v>16</v>
      </c>
      <c r="B5" s="13"/>
      <c r="C5" s="13"/>
      <c r="D5" s="13"/>
      <c r="E5" s="13"/>
      <c r="F5" s="13"/>
      <c r="G5" s="23"/>
      <c r="H5" s="14"/>
      <c r="I5" s="24" t="s">
        <v>17</v>
      </c>
      <c r="J5" s="25" t="s">
        <v>18</v>
      </c>
      <c r="K5" s="26" t="s">
        <v>19</v>
      </c>
      <c r="L5" s="27" t="s">
        <v>20</v>
      </c>
      <c r="M5" s="13"/>
    </row>
    <row r="6">
      <c r="A6" s="28" t="s">
        <v>21</v>
      </c>
      <c r="B6" s="29" t="s">
        <v>22</v>
      </c>
      <c r="C6" s="30"/>
      <c r="D6" s="31"/>
      <c r="E6" s="32" t="s">
        <v>23</v>
      </c>
      <c r="F6" s="33" t="s">
        <v>24</v>
      </c>
      <c r="G6" s="23"/>
      <c r="H6" s="14"/>
      <c r="I6" s="34" t="s">
        <v>25</v>
      </c>
      <c r="J6" s="35"/>
      <c r="K6" s="36"/>
      <c r="L6" s="37">
        <f t="shared" ref="L6:L19" si="1">K6*J6</f>
        <v>0</v>
      </c>
      <c r="M6" s="13"/>
    </row>
    <row r="7">
      <c r="A7" s="38" t="s">
        <v>26</v>
      </c>
      <c r="B7" s="39" t="s">
        <v>27</v>
      </c>
      <c r="C7" s="40"/>
      <c r="D7" s="41"/>
      <c r="E7" s="42"/>
      <c r="F7" s="43">
        <f>E7/'User Configuration'!$B$5</f>
        <v>0</v>
      </c>
      <c r="G7" s="14"/>
      <c r="H7" s="14"/>
      <c r="I7" s="44" t="s">
        <v>28</v>
      </c>
      <c r="J7" s="45"/>
      <c r="K7" s="46">
        <f>K6*0.6</f>
        <v>0</v>
      </c>
      <c r="L7" s="47">
        <f t="shared" si="1"/>
        <v>0</v>
      </c>
      <c r="M7" s="13"/>
    </row>
    <row r="8">
      <c r="A8" s="48" t="s">
        <v>29</v>
      </c>
      <c r="B8" s="49" t="s">
        <v>30</v>
      </c>
      <c r="C8" s="50"/>
      <c r="D8" s="51"/>
      <c r="E8" s="52"/>
      <c r="F8" s="53">
        <f>E8/'User Configuration'!$B$5</f>
        <v>0</v>
      </c>
      <c r="G8" s="54"/>
      <c r="H8" s="14"/>
      <c r="I8" s="34" t="s">
        <v>31</v>
      </c>
      <c r="J8" s="45"/>
      <c r="K8" s="55">
        <v>0.0</v>
      </c>
      <c r="L8" s="37">
        <f t="shared" si="1"/>
        <v>0</v>
      </c>
      <c r="M8" s="13"/>
    </row>
    <row r="9">
      <c r="A9" s="56" t="s">
        <v>32</v>
      </c>
      <c r="B9" s="39" t="s">
        <v>33</v>
      </c>
      <c r="C9" s="40"/>
      <c r="D9" s="41"/>
      <c r="E9" s="52"/>
      <c r="F9" s="53">
        <f>E9/'User Configuration'!$B$5</f>
        <v>0</v>
      </c>
      <c r="G9" s="54"/>
      <c r="H9" s="14"/>
      <c r="I9" s="44" t="s">
        <v>34</v>
      </c>
      <c r="J9" s="45"/>
      <c r="K9" s="57">
        <v>0.0</v>
      </c>
      <c r="L9" s="47">
        <f t="shared" si="1"/>
        <v>0</v>
      </c>
      <c r="M9" s="13"/>
    </row>
    <row r="10">
      <c r="A10" s="48" t="s">
        <v>35</v>
      </c>
      <c r="B10" s="58" t="s">
        <v>36</v>
      </c>
      <c r="C10" s="50"/>
      <c r="D10" s="51"/>
      <c r="E10" s="52"/>
      <c r="F10" s="53">
        <f>E10/'User Configuration'!$B$5</f>
        <v>0</v>
      </c>
      <c r="G10" s="54"/>
      <c r="H10" s="14"/>
      <c r="I10" s="59" t="s">
        <v>37</v>
      </c>
      <c r="J10" s="60"/>
      <c r="K10" s="61">
        <f>K6*0.75</f>
        <v>0</v>
      </c>
      <c r="L10" s="37">
        <f t="shared" si="1"/>
        <v>0</v>
      </c>
      <c r="M10" s="13"/>
    </row>
    <row r="11">
      <c r="A11" s="56" t="s">
        <v>38</v>
      </c>
      <c r="B11" s="39" t="s">
        <v>39</v>
      </c>
      <c r="C11" s="40"/>
      <c r="D11" s="41"/>
      <c r="E11" s="52"/>
      <c r="F11" s="53">
        <f>E11/'User Configuration'!$B$5</f>
        <v>0</v>
      </c>
      <c r="G11" s="54"/>
      <c r="H11" s="14"/>
      <c r="I11" s="62" t="s">
        <v>40</v>
      </c>
      <c r="J11" s="60"/>
      <c r="K11" s="63">
        <f>K6*0.5</f>
        <v>0</v>
      </c>
      <c r="L11" s="47">
        <f t="shared" si="1"/>
        <v>0</v>
      </c>
      <c r="M11" s="13"/>
    </row>
    <row r="12">
      <c r="A12" s="48" t="s">
        <v>41</v>
      </c>
      <c r="B12" s="49" t="s">
        <v>42</v>
      </c>
      <c r="C12" s="50"/>
      <c r="D12" s="51"/>
      <c r="E12" s="52"/>
      <c r="F12" s="53">
        <f>E12/'User Configuration'!$B$5</f>
        <v>0</v>
      </c>
      <c r="G12" s="54"/>
      <c r="H12" s="14"/>
      <c r="I12" s="59" t="s">
        <v>43</v>
      </c>
      <c r="J12" s="60"/>
      <c r="K12" s="60">
        <f>K6*0.5</f>
        <v>0</v>
      </c>
      <c r="L12" s="37">
        <f t="shared" si="1"/>
        <v>0</v>
      </c>
      <c r="M12" s="13"/>
    </row>
    <row r="13">
      <c r="A13" s="64" t="s">
        <v>44</v>
      </c>
      <c r="B13" s="39" t="s">
        <v>45</v>
      </c>
      <c r="C13" s="40"/>
      <c r="D13" s="41"/>
      <c r="E13" s="52"/>
      <c r="F13" s="53">
        <f>E13/'User Configuration'!$B$5</f>
        <v>0</v>
      </c>
      <c r="G13" s="54"/>
      <c r="H13" s="14"/>
      <c r="I13" s="65" t="s">
        <v>46</v>
      </c>
      <c r="J13" s="35"/>
      <c r="K13" s="36"/>
      <c r="L13" s="47">
        <f t="shared" si="1"/>
        <v>0</v>
      </c>
      <c r="M13" s="13"/>
    </row>
    <row r="14">
      <c r="A14" s="66" t="s">
        <v>47</v>
      </c>
      <c r="B14" s="67"/>
      <c r="C14" s="50"/>
      <c r="D14" s="51"/>
      <c r="E14" s="52"/>
      <c r="F14" s="53">
        <f>E14/'User Configuration'!$B$5</f>
        <v>0</v>
      </c>
      <c r="G14" s="54"/>
      <c r="H14" s="14"/>
      <c r="I14" s="68" t="s">
        <v>48</v>
      </c>
      <c r="J14" s="45"/>
      <c r="K14" s="69"/>
      <c r="L14" s="37">
        <f t="shared" si="1"/>
        <v>0</v>
      </c>
      <c r="M14" s="13"/>
    </row>
    <row r="15">
      <c r="A15" s="70" t="s">
        <v>49</v>
      </c>
      <c r="B15" s="71" t="s">
        <v>50</v>
      </c>
      <c r="C15" s="40"/>
      <c r="D15" s="41"/>
      <c r="E15" s="52"/>
      <c r="F15" s="53">
        <f>E15/'User Configuration'!$B$5</f>
        <v>0</v>
      </c>
      <c r="G15" s="54"/>
      <c r="H15" s="14"/>
      <c r="I15" s="65" t="s">
        <v>51</v>
      </c>
      <c r="J15" s="45"/>
      <c r="K15" s="69"/>
      <c r="L15" s="47">
        <f t="shared" si="1"/>
        <v>0</v>
      </c>
      <c r="M15" s="13"/>
    </row>
    <row r="16">
      <c r="A16" s="48" t="s">
        <v>52</v>
      </c>
      <c r="B16" s="58" t="s">
        <v>53</v>
      </c>
      <c r="C16" s="50"/>
      <c r="D16" s="51"/>
      <c r="E16" s="52"/>
      <c r="F16" s="53">
        <f>E16/'User Configuration'!$B$5</f>
        <v>0</v>
      </c>
      <c r="G16" s="54"/>
      <c r="H16" s="14"/>
      <c r="I16" s="68" t="s">
        <v>54</v>
      </c>
      <c r="J16" s="45"/>
      <c r="K16" s="69"/>
      <c r="L16" s="37">
        <f t="shared" si="1"/>
        <v>0</v>
      </c>
      <c r="M16" s="13"/>
    </row>
    <row r="17">
      <c r="A17" s="72" t="s">
        <v>55</v>
      </c>
      <c r="B17" s="73" t="s">
        <v>56</v>
      </c>
      <c r="C17" s="74"/>
      <c r="D17" s="75"/>
      <c r="E17" s="76">
        <f>SUM(E7:E16)*0.05</f>
        <v>0</v>
      </c>
      <c r="F17" s="77">
        <f>E17/'User Configuration'!$B$5</f>
        <v>0</v>
      </c>
      <c r="G17" s="54"/>
      <c r="H17" s="14"/>
      <c r="I17" s="78" t="s">
        <v>57</v>
      </c>
      <c r="J17" s="45"/>
      <c r="K17" s="69"/>
      <c r="L17" s="47">
        <f t="shared" si="1"/>
        <v>0</v>
      </c>
      <c r="M17" s="13"/>
    </row>
    <row r="18">
      <c r="A18" s="79" t="s">
        <v>58</v>
      </c>
      <c r="B18" s="80"/>
      <c r="C18" s="81"/>
      <c r="D18" s="82"/>
      <c r="E18" s="83"/>
      <c r="F18" s="84">
        <f>E18/'User Configuration'!$B$5</f>
        <v>0</v>
      </c>
      <c r="G18" s="54"/>
      <c r="H18" s="14"/>
      <c r="I18" s="85" t="s">
        <v>59</v>
      </c>
      <c r="J18" s="60"/>
      <c r="K18" s="60">
        <v>0.0</v>
      </c>
      <c r="L18" s="37">
        <f t="shared" si="1"/>
        <v>0</v>
      </c>
      <c r="M18" s="13"/>
    </row>
    <row r="19" ht="15.0" customHeight="1">
      <c r="A19" s="86"/>
      <c r="B19" s="87"/>
      <c r="C19" s="88"/>
      <c r="D19" s="89" t="s">
        <v>60</v>
      </c>
      <c r="E19" s="90">
        <f t="shared" ref="E19:F19" si="2">SUM(E7:E18)</f>
        <v>0</v>
      </c>
      <c r="F19" s="91">
        <f t="shared" si="2"/>
        <v>0</v>
      </c>
      <c r="G19" s="54"/>
      <c r="H19" s="14"/>
      <c r="I19" s="92" t="s">
        <v>61</v>
      </c>
      <c r="J19" s="60"/>
      <c r="K19" s="60">
        <f t="shared" ref="K19:K20" si="3">K15*0.5</f>
        <v>0</v>
      </c>
      <c r="L19" s="47">
        <f t="shared" si="1"/>
        <v>0</v>
      </c>
      <c r="M19" s="13"/>
    </row>
    <row r="20">
      <c r="A20" s="13"/>
      <c r="B20" s="13"/>
      <c r="C20" s="13"/>
      <c r="D20" s="13"/>
      <c r="E20" s="13"/>
      <c r="F20" s="13"/>
      <c r="G20" s="54"/>
      <c r="H20" s="14"/>
      <c r="I20" s="93" t="s">
        <v>62</v>
      </c>
      <c r="J20" s="94"/>
      <c r="K20" s="94">
        <f t="shared" si="3"/>
        <v>0</v>
      </c>
      <c r="L20" s="95">
        <f>(L13-L17)*0.05</f>
        <v>0</v>
      </c>
      <c r="M20" s="13"/>
    </row>
    <row r="21">
      <c r="A21" s="96" t="s">
        <v>63</v>
      </c>
      <c r="B21" s="97" t="s">
        <v>22</v>
      </c>
      <c r="C21" s="98" t="s">
        <v>64</v>
      </c>
      <c r="D21" s="98" t="s">
        <v>65</v>
      </c>
      <c r="E21" s="98" t="s">
        <v>23</v>
      </c>
      <c r="F21" s="99" t="s">
        <v>24</v>
      </c>
      <c r="G21" s="54"/>
      <c r="H21" s="14"/>
      <c r="I21" s="13"/>
      <c r="J21" s="100" t="s">
        <v>66</v>
      </c>
      <c r="K21" s="101"/>
      <c r="L21" s="102">
        <f>SUM(L6:L20)</f>
        <v>0</v>
      </c>
      <c r="M21" s="13"/>
    </row>
    <row r="22">
      <c r="A22" s="103" t="s">
        <v>67</v>
      </c>
      <c r="B22" s="104" t="s">
        <v>68</v>
      </c>
      <c r="C22" s="105"/>
      <c r="D22" s="105"/>
      <c r="E22" s="106">
        <f t="shared" ref="E22:E28" si="4">D22*C22</f>
        <v>0</v>
      </c>
      <c r="F22" s="107">
        <f>E22/'User Configuration'!$B$5</f>
        <v>0</v>
      </c>
      <c r="G22" s="54"/>
      <c r="H22" s="14"/>
      <c r="I22" s="13"/>
      <c r="J22" s="108"/>
      <c r="K22" s="109"/>
      <c r="L22" s="110"/>
      <c r="M22" s="13"/>
    </row>
    <row r="23" ht="15.0" customHeight="1">
      <c r="A23" s="56" t="s">
        <v>69</v>
      </c>
      <c r="B23" s="111" t="s">
        <v>70</v>
      </c>
      <c r="C23" s="112">
        <f>PRODUCT(J3,B3)</f>
        <v>300</v>
      </c>
      <c r="D23" s="42"/>
      <c r="E23" s="76">
        <f t="shared" si="4"/>
        <v>0</v>
      </c>
      <c r="F23" s="77">
        <f>E23/'User Configuration'!$B$5</f>
        <v>0</v>
      </c>
      <c r="G23" s="54"/>
      <c r="H23" s="14"/>
      <c r="I23" s="13"/>
      <c r="J23" s="113"/>
      <c r="K23" s="114"/>
      <c r="L23" s="115"/>
      <c r="M23" s="13"/>
    </row>
    <row r="24">
      <c r="A24" s="48" t="s">
        <v>71</v>
      </c>
      <c r="B24" s="49" t="s">
        <v>70</v>
      </c>
      <c r="C24" s="55">
        <f>PRODUCT(J3,B3)</f>
        <v>300</v>
      </c>
      <c r="D24" s="116"/>
      <c r="E24" s="117">
        <f t="shared" si="4"/>
        <v>0</v>
      </c>
      <c r="F24" s="84">
        <f>E24/'User Configuration'!$B$5</f>
        <v>0</v>
      </c>
      <c r="G24" s="54"/>
      <c r="H24" s="14"/>
      <c r="I24" s="21"/>
      <c r="J24" s="21"/>
      <c r="K24" s="21"/>
      <c r="L24" s="21"/>
      <c r="M24" s="13"/>
    </row>
    <row r="25">
      <c r="A25" s="118" t="s">
        <v>72</v>
      </c>
      <c r="B25" s="119" t="s">
        <v>73</v>
      </c>
      <c r="C25" s="55">
        <f>J3</f>
        <v>100</v>
      </c>
      <c r="D25" s="116"/>
      <c r="E25" s="76">
        <f t="shared" si="4"/>
        <v>0</v>
      </c>
      <c r="F25" s="77">
        <f>E25/'User Configuration'!$B$5</f>
        <v>0</v>
      </c>
      <c r="G25" s="13"/>
      <c r="H25" s="13"/>
      <c r="I25" s="21"/>
      <c r="J25" s="21"/>
      <c r="K25" s="21"/>
      <c r="L25" s="21"/>
      <c r="M25" s="13"/>
    </row>
    <row r="26">
      <c r="A26" s="48" t="s">
        <v>74</v>
      </c>
      <c r="B26" s="120" t="s">
        <v>75</v>
      </c>
      <c r="C26" s="121"/>
      <c r="D26" s="42"/>
      <c r="E26" s="117">
        <f t="shared" si="4"/>
        <v>0</v>
      </c>
      <c r="F26" s="84">
        <f>E26/'User Configuration'!$B$5</f>
        <v>0</v>
      </c>
      <c r="G26" s="13"/>
      <c r="H26" s="13"/>
      <c r="I26" s="13"/>
      <c r="J26" s="13"/>
      <c r="K26" s="13"/>
      <c r="L26" s="13"/>
      <c r="M26" s="13"/>
    </row>
    <row r="27">
      <c r="A27" s="70" t="s">
        <v>76</v>
      </c>
      <c r="B27" s="111" t="s">
        <v>77</v>
      </c>
      <c r="C27" s="42"/>
      <c r="D27" s="42"/>
      <c r="E27" s="76">
        <f t="shared" si="4"/>
        <v>0</v>
      </c>
      <c r="F27" s="77">
        <f>E27/'User Configuration'!$B$5</f>
        <v>0</v>
      </c>
      <c r="G27" s="13"/>
      <c r="H27" s="13"/>
      <c r="I27" s="13"/>
      <c r="J27" s="13"/>
      <c r="K27" s="13"/>
      <c r="L27" s="13"/>
      <c r="M27" s="13"/>
    </row>
    <row r="28">
      <c r="A28" s="48" t="s">
        <v>78</v>
      </c>
      <c r="B28" s="122" t="s">
        <v>79</v>
      </c>
      <c r="C28" s="123">
        <f>J3</f>
        <v>100</v>
      </c>
      <c r="D28" s="42"/>
      <c r="E28" s="117">
        <f t="shared" si="4"/>
        <v>0</v>
      </c>
      <c r="F28" s="84">
        <f>E28/'User Configuration'!$B$5</f>
        <v>0</v>
      </c>
      <c r="G28" s="13"/>
      <c r="H28" s="13"/>
      <c r="I28" s="13"/>
      <c r="J28" s="13"/>
      <c r="K28" s="13"/>
      <c r="L28" s="13"/>
      <c r="M28" s="13"/>
    </row>
    <row r="29">
      <c r="A29" s="118" t="s">
        <v>55</v>
      </c>
      <c r="B29" s="73" t="s">
        <v>56</v>
      </c>
      <c r="C29" s="74"/>
      <c r="D29" s="75"/>
      <c r="E29" s="76">
        <f>SUM(E22:E28)*0.05</f>
        <v>0</v>
      </c>
      <c r="F29" s="77">
        <f>E29/'User Configuration'!$B$5</f>
        <v>0</v>
      </c>
      <c r="G29" s="13"/>
      <c r="H29" s="13"/>
      <c r="I29" s="13"/>
      <c r="J29" s="13"/>
      <c r="K29" s="13"/>
      <c r="L29" s="13"/>
      <c r="M29" s="13"/>
    </row>
    <row r="30">
      <c r="A30" s="66" t="s">
        <v>58</v>
      </c>
      <c r="B30" s="124"/>
      <c r="C30" s="125"/>
      <c r="D30" s="125"/>
      <c r="E30" s="117">
        <f>D30*C30</f>
        <v>0</v>
      </c>
      <c r="F30" s="84">
        <f>E30/'User Configuration'!$B$5</f>
        <v>0</v>
      </c>
      <c r="G30" s="13"/>
      <c r="H30" s="13"/>
      <c r="I30" s="13"/>
      <c r="J30" s="13"/>
      <c r="K30" s="13"/>
      <c r="L30" s="13"/>
      <c r="M30" s="13"/>
    </row>
    <row r="31" ht="15.0" customHeight="1">
      <c r="A31" s="126"/>
      <c r="B31" s="127"/>
      <c r="C31" s="127"/>
      <c r="D31" s="128" t="s">
        <v>80</v>
      </c>
      <c r="E31" s="90">
        <f t="shared" ref="E31:F31" si="5">SUM(E22:E30)</f>
        <v>0</v>
      </c>
      <c r="F31" s="91">
        <f t="shared" si="5"/>
        <v>0</v>
      </c>
      <c r="G31" s="13"/>
      <c r="H31" s="13"/>
      <c r="I31" s="13"/>
      <c r="J31" s="13"/>
      <c r="K31" s="13"/>
      <c r="L31" s="13"/>
      <c r="M31" s="13"/>
    </row>
    <row r="3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>
      <c r="A33" s="129" t="s">
        <v>81</v>
      </c>
      <c r="B33" s="130" t="s">
        <v>22</v>
      </c>
      <c r="C33" s="98" t="s">
        <v>64</v>
      </c>
      <c r="D33" s="98" t="s">
        <v>65</v>
      </c>
      <c r="E33" s="131" t="s">
        <v>82</v>
      </c>
      <c r="F33" s="132" t="s">
        <v>83</v>
      </c>
      <c r="G33" s="13"/>
      <c r="H33" s="13"/>
      <c r="I33" s="13"/>
      <c r="J33" s="13"/>
      <c r="K33" s="13"/>
      <c r="L33" s="13"/>
      <c r="M33" s="13"/>
    </row>
    <row r="34">
      <c r="A34" s="103" t="s">
        <v>84</v>
      </c>
      <c r="B34" s="104" t="s">
        <v>85</v>
      </c>
      <c r="C34" s="125"/>
      <c r="D34" s="125"/>
      <c r="E34" s="133"/>
      <c r="F34" s="134"/>
      <c r="G34" s="13"/>
      <c r="H34" s="13"/>
      <c r="I34" s="13"/>
      <c r="J34" s="13"/>
      <c r="K34" s="13"/>
      <c r="L34" s="13"/>
      <c r="M34" s="13"/>
    </row>
    <row r="35">
      <c r="A35" s="135" t="s">
        <v>58</v>
      </c>
      <c r="B35" s="136"/>
      <c r="C35" s="136"/>
      <c r="D35" s="136"/>
      <c r="E35" s="76"/>
      <c r="F35" s="77"/>
      <c r="G35" s="13"/>
      <c r="H35" s="13"/>
      <c r="I35" s="13"/>
      <c r="J35" s="13"/>
      <c r="K35" s="13"/>
      <c r="L35" s="13"/>
      <c r="M35" s="13"/>
    </row>
    <row r="36">
      <c r="A36" s="137"/>
      <c r="B36" s="127"/>
      <c r="C36" s="127"/>
      <c r="D36" s="128" t="s">
        <v>86</v>
      </c>
      <c r="E36" s="90">
        <f t="shared" ref="E36:F36" si="6">SUM(E34:E35)</f>
        <v>0</v>
      </c>
      <c r="F36" s="91">
        <f t="shared" si="6"/>
        <v>0</v>
      </c>
      <c r="G36" s="13"/>
      <c r="H36" s="13"/>
      <c r="I36" s="13"/>
      <c r="J36" s="13"/>
      <c r="K36" s="13"/>
      <c r="L36" s="13"/>
      <c r="M36" s="13"/>
    </row>
    <row r="37">
      <c r="A37" s="138"/>
      <c r="B37" s="138"/>
      <c r="C37" s="138"/>
      <c r="D37" s="138"/>
      <c r="E37" s="138"/>
      <c r="F37" s="138"/>
      <c r="G37" s="13"/>
      <c r="H37" s="13"/>
      <c r="I37" s="13"/>
      <c r="J37" s="13"/>
      <c r="K37" s="13"/>
      <c r="L37" s="13"/>
      <c r="M37" s="13"/>
    </row>
    <row r="38">
      <c r="A38" s="13"/>
      <c r="B38" s="13"/>
      <c r="C38" s="139"/>
      <c r="D38" s="140" t="s">
        <v>87</v>
      </c>
      <c r="E38" s="141">
        <f t="shared" ref="E38:F38" si="7">SUM(E31,E36,E19)</f>
        <v>0</v>
      </c>
      <c r="F38" s="142">
        <f t="shared" si="7"/>
        <v>0</v>
      </c>
      <c r="G38" s="13"/>
      <c r="H38" s="13"/>
      <c r="I38" s="13"/>
      <c r="J38" s="13"/>
      <c r="K38" s="13"/>
      <c r="L38" s="13"/>
      <c r="M38" s="13"/>
    </row>
    <row r="39">
      <c r="A39" s="13"/>
    </row>
  </sheetData>
  <mergeCells count="17">
    <mergeCell ref="B6:D6"/>
    <mergeCell ref="B7:D7"/>
    <mergeCell ref="B8:D8"/>
    <mergeCell ref="B9:D9"/>
    <mergeCell ref="B10:D10"/>
    <mergeCell ref="B11:D11"/>
    <mergeCell ref="B12:D12"/>
    <mergeCell ref="B17:D17"/>
    <mergeCell ref="B29:D29"/>
    <mergeCell ref="B18:D18"/>
    <mergeCell ref="B13:D13"/>
    <mergeCell ref="B14:D14"/>
    <mergeCell ref="B15:D15"/>
    <mergeCell ref="B16:D16"/>
    <mergeCell ref="J21:K22"/>
    <mergeCell ref="L21:L22"/>
    <mergeCell ref="A39:M39"/>
  </mergeCells>
  <dataValidations>
    <dataValidation type="decimal" operator="greaterThanOrEqual" allowBlank="1" showInputMessage="1" showErrorMessage="1" prompt=" - " sqref="K6:K7 K10 J13:K13 K14:K15 J16:K17">
      <formula1>0.0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2.57"/>
    <col customWidth="1" min="2" max="2" width="21.14"/>
    <col customWidth="1" min="3" max="3" width="2.57"/>
  </cols>
  <sheetData>
    <row r="1" ht="64.5" customHeight="1">
      <c r="A1" s="143"/>
      <c r="B1" s="144"/>
    </row>
    <row r="2" ht="24.0" customHeight="1">
      <c r="A2" s="145" t="s">
        <v>88</v>
      </c>
      <c r="B2" s="146"/>
    </row>
    <row r="3">
      <c r="A3" s="147" t="s">
        <v>89</v>
      </c>
    </row>
    <row r="4">
      <c r="A4" s="148" t="s">
        <v>90</v>
      </c>
      <c r="B4" s="149" t="str">
        <f>'User Configuration'!B10</f>
        <v/>
      </c>
    </row>
    <row r="5">
      <c r="A5" s="150" t="s">
        <v>8</v>
      </c>
      <c r="B5" s="151" t="str">
        <f>'User Configuration'!B11</f>
        <v/>
      </c>
    </row>
    <row r="6">
      <c r="A6" s="152" t="s">
        <v>9</v>
      </c>
      <c r="B6" s="153" t="str">
        <f>'User Configuration'!B12</f>
        <v/>
      </c>
    </row>
    <row r="7">
      <c r="A7" s="154"/>
      <c r="B7" s="21"/>
    </row>
    <row r="8">
      <c r="A8" s="155" t="s">
        <v>91</v>
      </c>
      <c r="B8" s="156">
        <f>'Conference Budget'!J3</f>
        <v>100</v>
      </c>
    </row>
    <row r="9">
      <c r="A9" s="21"/>
      <c r="B9" s="21"/>
    </row>
    <row r="10">
      <c r="A10" s="157" t="s">
        <v>16</v>
      </c>
      <c r="B10" s="158" t="s">
        <v>92</v>
      </c>
      <c r="C10" s="159" t="str">
        <f>'User Configuration'!D6</f>
        <v/>
      </c>
    </row>
    <row r="11">
      <c r="A11" s="160" t="s">
        <v>93</v>
      </c>
      <c r="B11" s="161">
        <f>'Conference Budget'!F19</f>
        <v>0</v>
      </c>
      <c r="C11" s="162" t="str">
        <f>'Conference Budget'!G19</f>
        <v/>
      </c>
    </row>
    <row r="12">
      <c r="A12" s="163" t="s">
        <v>94</v>
      </c>
      <c r="B12" s="164">
        <f>'Conference Budget'!F31</f>
        <v>0</v>
      </c>
      <c r="C12" s="162" t="str">
        <f>'Conference Budget'!G31</f>
        <v/>
      </c>
    </row>
    <row r="13">
      <c r="A13" s="160" t="s">
        <v>81</v>
      </c>
      <c r="B13" s="161">
        <f>'Conference Budget'!F36</f>
        <v>0</v>
      </c>
      <c r="C13" s="162" t="str">
        <f>'Conference Budget'!G36</f>
        <v/>
      </c>
    </row>
    <row r="14">
      <c r="A14" s="163" t="s">
        <v>87</v>
      </c>
      <c r="B14" s="164">
        <f>'Conference Budget'!F38</f>
        <v>0</v>
      </c>
      <c r="C14" s="162" t="str">
        <f>'Conference Budget'!G38</f>
        <v/>
      </c>
    </row>
    <row r="15">
      <c r="A15" s="21"/>
      <c r="B15" s="21"/>
    </row>
    <row r="16">
      <c r="A16" s="157" t="s">
        <v>17</v>
      </c>
      <c r="B16" s="158" t="s">
        <v>92</v>
      </c>
      <c r="C16" s="165" t="str">
        <f>'User Configuration'!D6</f>
        <v/>
      </c>
    </row>
    <row r="17">
      <c r="A17" s="160" t="s">
        <v>95</v>
      </c>
      <c r="B17" s="161">
        <f>SUM('Conference Budget'!L6:L8)</f>
        <v>0</v>
      </c>
      <c r="C17" s="159"/>
    </row>
    <row r="18">
      <c r="A18" s="163" t="s">
        <v>37</v>
      </c>
      <c r="B18" s="164">
        <f>'Conference Budget'!L10</f>
        <v>0</v>
      </c>
      <c r="C18" s="159"/>
    </row>
    <row r="19">
      <c r="A19" s="160" t="s">
        <v>96</v>
      </c>
      <c r="B19" s="161">
        <f>'Conference Budget'!L12</f>
        <v>0</v>
      </c>
      <c r="C19" s="159"/>
    </row>
    <row r="20">
      <c r="A20" s="163" t="s">
        <v>97</v>
      </c>
      <c r="B20" s="164">
        <f>SUM('Conference Budget'!L13:L17)</f>
        <v>0</v>
      </c>
      <c r="C20" s="159"/>
    </row>
    <row r="21">
      <c r="A21" s="124" t="s">
        <v>98</v>
      </c>
      <c r="B21" s="161">
        <f>SUM('Conference Budget'!L18:L19)</f>
        <v>0</v>
      </c>
      <c r="C21" s="159"/>
    </row>
    <row r="22">
      <c r="A22" s="163" t="s">
        <v>58</v>
      </c>
      <c r="B22" s="164">
        <f>'Conference Budget'!L20</f>
        <v>0</v>
      </c>
      <c r="C22" s="159"/>
    </row>
    <row r="23">
      <c r="A23" s="166" t="s">
        <v>99</v>
      </c>
      <c r="B23" s="167">
        <f>SUM(B17:B22)</f>
        <v>0</v>
      </c>
      <c r="C23" s="159"/>
    </row>
    <row r="24">
      <c r="A24" s="168"/>
      <c r="B24" s="168"/>
    </row>
    <row r="25">
      <c r="A25" s="169" t="s">
        <v>100</v>
      </c>
      <c r="B25" s="170">
        <f>B23-B14</f>
        <v>0</v>
      </c>
      <c r="C25" s="159"/>
    </row>
    <row r="26">
      <c r="A26" s="171" t="s">
        <v>101</v>
      </c>
      <c r="B26" s="172" t="str">
        <f>B25/B14</f>
        <v>#DIV/0!</v>
      </c>
    </row>
  </sheetData>
  <mergeCells count="2">
    <mergeCell ref="A2:B2"/>
    <mergeCell ref="A3:B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2009-01-26T13:16:38Z</dcterms:created>
  <dc:creator>Russell Mason</dc:creator>
</cp:coreProperties>
</file>